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ve/Sites/CISY114/2015 Fall/Section 52X/"/>
    </mc:Choice>
  </mc:AlternateContent>
  <bookViews>
    <workbookView xWindow="8980" yWindow="460" windowWidth="19800" windowHeight="17460" tabRatio="500"/>
  </bookViews>
  <sheets>
    <sheet name="Sheet1" sheetId="1" r:id="rId1"/>
  </sheets>
  <definedNames>
    <definedName name="grades" localSheetId="0">Sheet1!$A$2:$D$3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" i="1" l="1"/>
  <c r="M19" i="1"/>
  <c r="R19" i="1"/>
  <c r="S19" i="1"/>
  <c r="M4" i="1"/>
  <c r="R4" i="1"/>
  <c r="M5" i="1"/>
  <c r="R5" i="1"/>
  <c r="M6" i="1"/>
  <c r="R6" i="1"/>
  <c r="M7" i="1"/>
  <c r="M8" i="1"/>
  <c r="R8" i="1"/>
  <c r="M9" i="1"/>
  <c r="R9" i="1"/>
  <c r="M10" i="1"/>
  <c r="M11" i="1"/>
  <c r="R11" i="1"/>
  <c r="M12" i="1"/>
  <c r="R12" i="1"/>
  <c r="M13" i="1"/>
  <c r="R13" i="1"/>
  <c r="M14" i="1"/>
  <c r="R14" i="1"/>
  <c r="M15" i="1"/>
  <c r="R15" i="1"/>
  <c r="M16" i="1"/>
  <c r="R16" i="1"/>
  <c r="M17" i="1"/>
  <c r="R17" i="1"/>
  <c r="M18" i="1"/>
  <c r="R18" i="1"/>
  <c r="M20" i="1"/>
  <c r="R20" i="1"/>
  <c r="R24" i="1"/>
  <c r="R23" i="1"/>
  <c r="S17" i="1"/>
  <c r="S12" i="1"/>
  <c r="S18" i="1"/>
  <c r="S9" i="1"/>
  <c r="S14" i="1"/>
  <c r="S6" i="1"/>
  <c r="S13" i="1"/>
  <c r="S5" i="1"/>
  <c r="S16" i="1"/>
  <c r="S11" i="1"/>
  <c r="S20" i="1"/>
  <c r="S10" i="1"/>
  <c r="S15" i="1"/>
  <c r="S4" i="1"/>
  <c r="S7" i="1"/>
  <c r="S8" i="1"/>
  <c r="M21" i="1"/>
  <c r="R21" i="1"/>
  <c r="S21" i="1"/>
  <c r="M2" i="1"/>
</calcChain>
</file>

<file path=xl/connections.xml><?xml version="1.0" encoding="utf-8"?>
<connections xmlns="http://schemas.openxmlformats.org/spreadsheetml/2006/main">
  <connection id="1" name="grades.csv" type="6" refreshedVersion="0" background="1" saveData="1">
    <textPr fileType="mac" sourceFile="Macintosh HD:Users:steve:Documents:RVCC:CISY115 51X 2015 Spring:51X - Lab 1 - Powerpoint But NOT:grades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<sst xmlns="http://schemas.openxmlformats.org/spreadsheetml/2006/main" count="83" uniqueCount="82">
  <si>
    <t>Lab 1</t>
  </si>
  <si>
    <t>Lab 2</t>
  </si>
  <si>
    <t>Lab 3</t>
  </si>
  <si>
    <t>Lab 4</t>
  </si>
  <si>
    <t>Lab 5</t>
  </si>
  <si>
    <t>Lab 7</t>
  </si>
  <si>
    <t>Lab 8</t>
  </si>
  <si>
    <t>Project 1</t>
  </si>
  <si>
    <t>Project 2</t>
  </si>
  <si>
    <t>ID</t>
  </si>
  <si>
    <t>Last Name</t>
  </si>
  <si>
    <t>First Name</t>
  </si>
  <si>
    <t>Nick</t>
  </si>
  <si>
    <t>Out of:</t>
  </si>
  <si>
    <t>Total Lab</t>
  </si>
  <si>
    <t>Midterm</t>
  </si>
  <si>
    <t>Final</t>
  </si>
  <si>
    <t>TOTAL</t>
  </si>
  <si>
    <t>Weights:</t>
  </si>
  <si>
    <t>Mean</t>
  </si>
  <si>
    <t>StDev</t>
  </si>
  <si>
    <t>Notes 1</t>
  </si>
  <si>
    <t>Notes 2</t>
  </si>
  <si>
    <t>GRADE</t>
  </si>
  <si>
    <t>Lab 6</t>
  </si>
  <si>
    <t>Lab 9</t>
  </si>
  <si>
    <t>Ian</t>
  </si>
  <si>
    <t>CISY114 51X Fall 2016</t>
  </si>
  <si>
    <t>abigail-teixeira15</t>
  </si>
  <si>
    <t>Abigail</t>
  </si>
  <si>
    <t>Teixeira</t>
  </si>
  <si>
    <t>ana-sewell4</t>
  </si>
  <si>
    <t>Sewell</t>
  </si>
  <si>
    <t>Ana</t>
  </si>
  <si>
    <t>tmoney1725</t>
  </si>
  <si>
    <t>Kroener</t>
  </si>
  <si>
    <t>Antonio</t>
  </si>
  <si>
    <t>ellobo</t>
  </si>
  <si>
    <t>Meneses</t>
  </si>
  <si>
    <t>Brandin</t>
  </si>
  <si>
    <t>omnisnake</t>
  </si>
  <si>
    <t>Becker</t>
  </si>
  <si>
    <t>Craig</t>
  </si>
  <si>
    <t>hgatica</t>
  </si>
  <si>
    <t>Gatica-Lopez</t>
  </si>
  <si>
    <t>Hugo</t>
  </si>
  <si>
    <t>Extra point.</t>
  </si>
  <si>
    <t>ihernandez</t>
  </si>
  <si>
    <t>Hernandez</t>
  </si>
  <si>
    <t>joanna87</t>
  </si>
  <si>
    <t>Ksiezopolski</t>
  </si>
  <si>
    <t>Joanna</t>
  </si>
  <si>
    <t>jose-monje123</t>
  </si>
  <si>
    <t>Monje</t>
  </si>
  <si>
    <t>Jose</t>
  </si>
  <si>
    <t>nickajo8</t>
  </si>
  <si>
    <t>Chyszewski</t>
  </si>
  <si>
    <t>Mikolai</t>
  </si>
  <si>
    <t>nickl</t>
  </si>
  <si>
    <t>Lapadula</t>
  </si>
  <si>
    <t>nickdevereaux</t>
  </si>
  <si>
    <t>Devereaux</t>
  </si>
  <si>
    <t>rmarcus</t>
  </si>
  <si>
    <t>Marcus</t>
  </si>
  <si>
    <t>Ross</t>
  </si>
  <si>
    <t>rhodkey</t>
  </si>
  <si>
    <t>Hodkey</t>
  </si>
  <si>
    <t>Ryan</t>
  </si>
  <si>
    <t>tatiperez13</t>
  </si>
  <si>
    <t>Perez</t>
  </si>
  <si>
    <t>Tatiana</t>
  </si>
  <si>
    <t>tomlacho</t>
  </si>
  <si>
    <t>Lachowicz</t>
  </si>
  <si>
    <t>Tom</t>
  </si>
  <si>
    <t>g00241832</t>
  </si>
  <si>
    <t>Patel</t>
  </si>
  <si>
    <t>Viral</t>
  </si>
  <si>
    <t>lionhart151</t>
  </si>
  <si>
    <t>Reinhart</t>
  </si>
  <si>
    <t>Zachary</t>
  </si>
  <si>
    <t>Bumped. 79.9-&gt;80</t>
  </si>
  <si>
    <t>Missing documents rectified. (C+ -&gt;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</si>
</sst>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1"/>
  </cellXfs>
  <cellStyles count="16">
    <cellStyle name="Explanatory Text" xfId="1" builtinId="5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grades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I3" workbookViewId="0">
      <selection activeCell="T18" sqref="T18"/>
    </sheetView>
  </sheetViews>
  <sheetFormatPr baseColWidth="10" defaultRowHeight="16" x14ac:dyDescent="0.2"/>
  <cols>
    <col min="1" max="1" width="19" customWidth="1"/>
    <col min="2" max="2" width="12" bestFit="1" customWidth="1"/>
    <col min="3" max="3" width="10.1640625" customWidth="1"/>
    <col min="4" max="4" width="8.1640625" customWidth="1"/>
    <col min="5" max="17" width="10.83203125" customWidth="1"/>
    <col min="18" max="18" width="8.1640625" customWidth="1"/>
    <col min="19" max="19" width="6.83203125" style="1" customWidth="1"/>
    <col min="20" max="20" width="16.33203125" customWidth="1"/>
    <col min="21" max="21" width="16.6640625" customWidth="1"/>
  </cols>
  <sheetData>
    <row r="1" spans="1:21" x14ac:dyDescent="0.2">
      <c r="A1" s="1" t="s">
        <v>27</v>
      </c>
      <c r="L1" s="1" t="s">
        <v>18</v>
      </c>
      <c r="M1">
        <v>0.15</v>
      </c>
      <c r="N1">
        <v>0.25</v>
      </c>
      <c r="O1">
        <v>0.1</v>
      </c>
      <c r="P1">
        <v>0.4</v>
      </c>
      <c r="Q1">
        <v>0.1</v>
      </c>
    </row>
    <row r="2" spans="1:21" x14ac:dyDescent="0.2">
      <c r="C2" s="1" t="s">
        <v>13</v>
      </c>
      <c r="D2">
        <v>20</v>
      </c>
      <c r="E2">
        <v>20</v>
      </c>
      <c r="F2">
        <v>20</v>
      </c>
      <c r="G2">
        <v>20</v>
      </c>
      <c r="H2">
        <v>20</v>
      </c>
      <c r="I2">
        <v>20</v>
      </c>
      <c r="J2">
        <v>20</v>
      </c>
      <c r="K2">
        <v>20</v>
      </c>
      <c r="L2">
        <v>20</v>
      </c>
      <c r="M2">
        <f>SUM(D2:L2)</f>
        <v>180</v>
      </c>
      <c r="N2">
        <v>500</v>
      </c>
      <c r="O2">
        <v>100</v>
      </c>
      <c r="P2">
        <v>800</v>
      </c>
      <c r="Q2">
        <v>100</v>
      </c>
    </row>
    <row r="3" spans="1:21" x14ac:dyDescent="0.2">
      <c r="A3" s="1" t="s">
        <v>9</v>
      </c>
      <c r="B3" s="1" t="s">
        <v>10</v>
      </c>
      <c r="C3" s="1" t="s">
        <v>11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24</v>
      </c>
      <c r="J3" s="1" t="s">
        <v>5</v>
      </c>
      <c r="K3" s="1" t="s">
        <v>6</v>
      </c>
      <c r="L3" s="1" t="s">
        <v>25</v>
      </c>
      <c r="M3" s="1" t="s">
        <v>14</v>
      </c>
      <c r="N3" s="1" t="s">
        <v>7</v>
      </c>
      <c r="O3" s="1" t="s">
        <v>15</v>
      </c>
      <c r="P3" s="1" t="s">
        <v>8</v>
      </c>
      <c r="Q3" s="1" t="s">
        <v>16</v>
      </c>
      <c r="R3" s="1" t="s">
        <v>17</v>
      </c>
      <c r="S3" s="1" t="s">
        <v>23</v>
      </c>
      <c r="T3" s="1" t="s">
        <v>21</v>
      </c>
      <c r="U3" s="1" t="s">
        <v>22</v>
      </c>
    </row>
    <row r="4" spans="1:21" x14ac:dyDescent="0.2">
      <c r="A4" t="s">
        <v>40</v>
      </c>
      <c r="B4" t="s">
        <v>41</v>
      </c>
      <c r="C4" t="s">
        <v>42</v>
      </c>
      <c r="D4">
        <v>21</v>
      </c>
      <c r="E4">
        <v>20</v>
      </c>
      <c r="F4">
        <v>20</v>
      </c>
      <c r="G4">
        <v>20</v>
      </c>
      <c r="H4">
        <v>20</v>
      </c>
      <c r="I4">
        <v>20</v>
      </c>
      <c r="J4">
        <v>0</v>
      </c>
      <c r="K4">
        <v>19</v>
      </c>
      <c r="L4">
        <v>20</v>
      </c>
      <c r="M4" s="1">
        <f>ROUND((SUM(D4:L4)/$M$2)*100,1)</f>
        <v>88.9</v>
      </c>
      <c r="N4" s="1">
        <v>420</v>
      </c>
      <c r="O4" s="1">
        <v>88</v>
      </c>
      <c r="P4" s="1">
        <v>715</v>
      </c>
      <c r="Q4" s="1">
        <v>80</v>
      </c>
      <c r="R4" s="1">
        <f>ROUND((M4*$M$1)+(N4/$N$2*$N$1*100)+(O4*$O$1)+(P4/$P$2*$P$1*100)+(Q4*$Q$1),1)</f>
        <v>86.9</v>
      </c>
      <c r="S4" s="1" t="str">
        <f>IF(R4&lt;60,"F",IF(R4&lt;68,"D",IF(R4&lt;75,"C",IF(R4&lt;80,"C+",IF(R4&lt;85,"B",IF(R4&lt;90,"B+","A"))))))</f>
        <v>B+</v>
      </c>
    </row>
    <row r="5" spans="1:21" x14ac:dyDescent="0.2">
      <c r="A5" t="s">
        <v>55</v>
      </c>
      <c r="B5" t="s">
        <v>56</v>
      </c>
      <c r="C5" t="s">
        <v>57</v>
      </c>
      <c r="D5">
        <v>21</v>
      </c>
      <c r="E5">
        <v>20</v>
      </c>
      <c r="F5">
        <v>10</v>
      </c>
      <c r="G5">
        <v>0</v>
      </c>
      <c r="H5">
        <v>18</v>
      </c>
      <c r="I5">
        <v>20</v>
      </c>
      <c r="J5">
        <v>20</v>
      </c>
      <c r="K5">
        <v>20</v>
      </c>
      <c r="L5">
        <v>20</v>
      </c>
      <c r="M5" s="1">
        <f>ROUND((SUM(D5:L5)/$M$2)*100,1)</f>
        <v>82.8</v>
      </c>
      <c r="N5" s="1">
        <v>385</v>
      </c>
      <c r="O5" s="1">
        <v>80</v>
      </c>
      <c r="P5" s="1">
        <v>570</v>
      </c>
      <c r="Q5" s="1">
        <v>80</v>
      </c>
      <c r="R5" s="1">
        <f>ROUND((M5*$M$1)+(N5/$N$2*$N$1*100)+(O5*$O$1)+(P5/$P$2*$P$1*100)+(Q5*$Q$1),1)</f>
        <v>76.2</v>
      </c>
      <c r="S5" s="1" t="str">
        <f>IF(R5&lt;60,"F",IF(R5&lt;68,"D",IF(R5&lt;75,"C",IF(R5&lt;80,"C+",IF(R5&lt;85,"B",IF(R5&lt;90,"B+","A"))))))</f>
        <v>C+</v>
      </c>
    </row>
    <row r="6" spans="1:21" x14ac:dyDescent="0.2">
      <c r="A6" t="s">
        <v>60</v>
      </c>
      <c r="B6" t="s">
        <v>61</v>
      </c>
      <c r="C6" t="s">
        <v>12</v>
      </c>
      <c r="D6">
        <v>20</v>
      </c>
      <c r="E6">
        <v>20</v>
      </c>
      <c r="F6">
        <v>20</v>
      </c>
      <c r="G6">
        <v>20</v>
      </c>
      <c r="H6">
        <v>10</v>
      </c>
      <c r="I6">
        <v>20</v>
      </c>
      <c r="J6">
        <v>20</v>
      </c>
      <c r="K6">
        <v>20</v>
      </c>
      <c r="L6">
        <v>15</v>
      </c>
      <c r="M6" s="1">
        <f>ROUND((SUM(D6:L6)/$M$2)*100,1)</f>
        <v>91.7</v>
      </c>
      <c r="N6" s="1">
        <v>353</v>
      </c>
      <c r="O6" s="1">
        <v>51</v>
      </c>
      <c r="P6" s="1">
        <v>620</v>
      </c>
      <c r="Q6" s="1">
        <v>80</v>
      </c>
      <c r="R6" s="1">
        <f>ROUND((M6*$M$1)+(N6/$N$2*$N$1*100)+(O6*$O$1)+(P6/$P$2*$P$1*100)+(Q6*$Q$1),1)</f>
        <v>75.5</v>
      </c>
      <c r="S6" s="1" t="str">
        <f>IF(R6&lt;60,"F",IF(R6&lt;68,"D",IF(R6&lt;75,"C",IF(R6&lt;80,"C+",IF(R6&lt;85,"B",IF(R6&lt;90,"B+","A"))))))</f>
        <v>C+</v>
      </c>
    </row>
    <row r="7" spans="1:21" x14ac:dyDescent="0.2">
      <c r="A7" t="s">
        <v>43</v>
      </c>
      <c r="B7" t="s">
        <v>44</v>
      </c>
      <c r="C7" t="s">
        <v>45</v>
      </c>
      <c r="D7">
        <v>20</v>
      </c>
      <c r="E7">
        <v>20</v>
      </c>
      <c r="F7">
        <v>20</v>
      </c>
      <c r="G7">
        <v>20</v>
      </c>
      <c r="H7">
        <v>18</v>
      </c>
      <c r="I7">
        <v>20</v>
      </c>
      <c r="J7">
        <v>20</v>
      </c>
      <c r="K7">
        <v>20</v>
      </c>
      <c r="L7">
        <v>20</v>
      </c>
      <c r="M7" s="1">
        <f>ROUND((SUM(D7:L7)/$M$2)*100,1)</f>
        <v>98.9</v>
      </c>
      <c r="N7" s="1">
        <v>335</v>
      </c>
      <c r="O7" s="1">
        <v>57</v>
      </c>
      <c r="P7" s="1">
        <v>660</v>
      </c>
      <c r="Q7" s="1">
        <v>102.5</v>
      </c>
      <c r="R7" s="1">
        <f>ROUND((M7*$M$1)+(N7/$N$2*$N$1*100)+(O7*$O$1)+(P7/$P$2*$P$1*100)+(Q7*$Q$1),1)</f>
        <v>80.5</v>
      </c>
      <c r="S7" s="1" t="str">
        <f>IF(R7&lt;60,"F",IF(R7&lt;68,"D",IF(R7&lt;75,"C",IF(R7&lt;80,"C+",IF(R7&lt;85,"B",IF(R7&lt;90,"B+","A"))))))</f>
        <v>B</v>
      </c>
      <c r="T7" t="s">
        <v>46</v>
      </c>
    </row>
    <row r="8" spans="1:21" x14ac:dyDescent="0.2">
      <c r="A8" t="s">
        <v>47</v>
      </c>
      <c r="B8" t="s">
        <v>48</v>
      </c>
      <c r="C8" t="s">
        <v>26</v>
      </c>
      <c r="D8">
        <v>21</v>
      </c>
      <c r="E8">
        <v>20</v>
      </c>
      <c r="F8">
        <v>20</v>
      </c>
      <c r="G8">
        <v>20</v>
      </c>
      <c r="H8">
        <v>19</v>
      </c>
      <c r="I8">
        <v>21</v>
      </c>
      <c r="J8">
        <v>18</v>
      </c>
      <c r="K8">
        <v>20</v>
      </c>
      <c r="L8">
        <v>21</v>
      </c>
      <c r="M8" s="1">
        <f>ROUND((SUM(D8:L8)/$M$2)*100,1)</f>
        <v>100</v>
      </c>
      <c r="N8" s="1">
        <v>300</v>
      </c>
      <c r="O8" s="1">
        <v>85</v>
      </c>
      <c r="P8" s="1">
        <v>470</v>
      </c>
      <c r="Q8" s="1">
        <v>95</v>
      </c>
      <c r="R8" s="1">
        <f>ROUND((M8*$M$1)+(N8/$N$2*$N$1*100)+(O8*$O$1)+(P8/$P$2*$P$1*100)+(Q8*$Q$1),1)</f>
        <v>71.5</v>
      </c>
      <c r="S8" s="1" t="str">
        <f>IF(R8&lt;60,"F",IF(R8&lt;68,"D",IF(R8&lt;75,"C",IF(R8&lt;80,"C+",IF(R8&lt;85,"B",IF(R8&lt;90,"B+","A"))))))</f>
        <v>C</v>
      </c>
    </row>
    <row r="9" spans="1:21" x14ac:dyDescent="0.2">
      <c r="A9" t="s">
        <v>65</v>
      </c>
      <c r="B9" t="s">
        <v>66</v>
      </c>
      <c r="C9" t="s">
        <v>67</v>
      </c>
      <c r="D9">
        <v>20</v>
      </c>
      <c r="E9">
        <v>20</v>
      </c>
      <c r="F9">
        <v>19</v>
      </c>
      <c r="G9">
        <v>20</v>
      </c>
      <c r="H9">
        <v>18</v>
      </c>
      <c r="I9">
        <v>20</v>
      </c>
      <c r="J9">
        <v>20</v>
      </c>
      <c r="K9">
        <v>20</v>
      </c>
      <c r="L9">
        <v>20</v>
      </c>
      <c r="M9" s="1">
        <f>ROUND((SUM(D9:L9)/$M$2)*100,1)</f>
        <v>98.3</v>
      </c>
      <c r="N9" s="1">
        <v>315</v>
      </c>
      <c r="O9" s="1">
        <v>56</v>
      </c>
      <c r="P9" s="1">
        <v>420</v>
      </c>
      <c r="Q9" s="1">
        <v>100</v>
      </c>
      <c r="R9" s="1">
        <f>ROUND((M9*$M$1)+(N9/$N$2*$N$1*100)+(O9*$O$1)+(P9/$P$2*$P$1*100)+(Q9*$Q$1),1)</f>
        <v>67.099999999999994</v>
      </c>
      <c r="S9" s="1" t="str">
        <f>IF(R9&lt;60,"F",IF(R9&lt;68,"D",IF(R9&lt;75,"C",IF(R9&lt;80,"C+",IF(R9&lt;85,"B",IF(R9&lt;90,"B+","A"))))))</f>
        <v>D</v>
      </c>
    </row>
    <row r="10" spans="1:21" x14ac:dyDescent="0.2">
      <c r="A10" t="s">
        <v>34</v>
      </c>
      <c r="B10" t="s">
        <v>35</v>
      </c>
      <c r="C10" t="s">
        <v>36</v>
      </c>
      <c r="D10">
        <v>16</v>
      </c>
      <c r="E10">
        <v>16</v>
      </c>
      <c r="F10">
        <v>16</v>
      </c>
      <c r="G10">
        <v>20</v>
      </c>
      <c r="H10">
        <v>18</v>
      </c>
      <c r="I10">
        <v>20</v>
      </c>
      <c r="J10">
        <v>10</v>
      </c>
      <c r="K10">
        <v>16</v>
      </c>
      <c r="L10">
        <v>21</v>
      </c>
      <c r="M10" s="1">
        <f>ROUND((SUM(D10:L10)/$M$2)*100,1)</f>
        <v>85</v>
      </c>
      <c r="N10" s="1">
        <v>457</v>
      </c>
      <c r="O10" s="1">
        <v>33</v>
      </c>
      <c r="P10" s="1">
        <v>645</v>
      </c>
      <c r="Q10" s="1">
        <v>87.5</v>
      </c>
      <c r="R10" s="1">
        <v>80</v>
      </c>
      <c r="S10" s="1" t="str">
        <f>IF(R10&lt;60,"F",IF(R10&lt;68,"D",IF(R10&lt;75,"C",IF(R10&lt;80,"C+",IF(R10&lt;85,"B",IF(R10&lt;90,"B+","A"))))))</f>
        <v>B</v>
      </c>
      <c r="T10" t="s">
        <v>80</v>
      </c>
    </row>
    <row r="11" spans="1:21" x14ac:dyDescent="0.2">
      <c r="A11" t="s">
        <v>49</v>
      </c>
      <c r="B11" t="s">
        <v>50</v>
      </c>
      <c r="C11" t="s">
        <v>51</v>
      </c>
      <c r="D11">
        <v>19</v>
      </c>
      <c r="E11">
        <v>19</v>
      </c>
      <c r="F11">
        <v>19</v>
      </c>
      <c r="G11">
        <v>20</v>
      </c>
      <c r="H11">
        <v>10</v>
      </c>
      <c r="I11">
        <v>18</v>
      </c>
      <c r="J11">
        <v>15</v>
      </c>
      <c r="K11">
        <v>20</v>
      </c>
      <c r="L11">
        <v>21</v>
      </c>
      <c r="M11" s="1">
        <f>ROUND((SUM(D11:L11)/$M$2)*100,1)</f>
        <v>89.4</v>
      </c>
      <c r="N11" s="1">
        <v>418</v>
      </c>
      <c r="O11" s="1">
        <v>86</v>
      </c>
      <c r="P11" s="1">
        <v>500</v>
      </c>
      <c r="Q11" s="1">
        <v>85</v>
      </c>
      <c r="R11" s="1">
        <f>ROUND((M11*$M$1)+(N11/$N$2*$N$1*100)+(O11*$O$1)+(P11/$P$2*$P$1*100)+(Q11*$Q$1),1)</f>
        <v>76.400000000000006</v>
      </c>
      <c r="S11" s="1" t="str">
        <f>IF(R11&lt;60,"F",IF(R11&lt;68,"D",IF(R11&lt;75,"C",IF(R11&lt;80,"C+",IF(R11&lt;85,"B",IF(R11&lt;90,"B+","A"))))))</f>
        <v>C+</v>
      </c>
    </row>
    <row r="12" spans="1:21" x14ac:dyDescent="0.2">
      <c r="A12" t="s">
        <v>71</v>
      </c>
      <c r="B12" t="s">
        <v>72</v>
      </c>
      <c r="C12" t="s">
        <v>73</v>
      </c>
      <c r="D12">
        <v>20</v>
      </c>
      <c r="E12">
        <v>15</v>
      </c>
      <c r="F12">
        <v>17</v>
      </c>
      <c r="G12">
        <v>10</v>
      </c>
      <c r="H12">
        <v>20</v>
      </c>
      <c r="I12">
        <v>20</v>
      </c>
      <c r="J12">
        <v>0</v>
      </c>
      <c r="K12">
        <v>0</v>
      </c>
      <c r="L12">
        <v>21</v>
      </c>
      <c r="M12" s="1">
        <f>ROUND((SUM(D12:L12)/$M$2)*100,1)</f>
        <v>68.3</v>
      </c>
      <c r="N12" s="1">
        <v>250</v>
      </c>
      <c r="O12" s="1">
        <v>78</v>
      </c>
      <c r="P12" s="1">
        <v>520</v>
      </c>
      <c r="Q12" s="1">
        <v>95</v>
      </c>
      <c r="R12" s="1">
        <f>ROUND((M12*$M$1)+(N12/$N$2*$N$1*100)+(O12*$O$1)+(P12/$P$2*$P$1*100)+(Q12*$Q$1),1)</f>
        <v>66</v>
      </c>
      <c r="S12" s="1" t="str">
        <f>IF(R12&lt;60,"F",IF(R12&lt;68,"D",IF(R12&lt;75,"C",IF(R12&lt;80,"C+",IF(R12&lt;85,"B",IF(R12&lt;90,"B+","A"))))))</f>
        <v>D</v>
      </c>
    </row>
    <row r="13" spans="1:21" x14ac:dyDescent="0.2">
      <c r="A13" t="s">
        <v>58</v>
      </c>
      <c r="B13" t="s">
        <v>59</v>
      </c>
      <c r="C13" t="s">
        <v>12</v>
      </c>
      <c r="D13">
        <v>20</v>
      </c>
      <c r="E13">
        <v>20</v>
      </c>
      <c r="F13">
        <v>20</v>
      </c>
      <c r="G13">
        <v>18</v>
      </c>
      <c r="H13">
        <v>10</v>
      </c>
      <c r="I13">
        <v>0</v>
      </c>
      <c r="J13">
        <v>20</v>
      </c>
      <c r="K13">
        <v>18</v>
      </c>
      <c r="L13">
        <v>0</v>
      </c>
      <c r="M13" s="1">
        <f>ROUND((SUM(D13:L13)/$M$2)*100,1)</f>
        <v>70</v>
      </c>
      <c r="N13" s="1">
        <v>0</v>
      </c>
      <c r="O13" s="1">
        <v>39</v>
      </c>
      <c r="P13" s="1">
        <v>0</v>
      </c>
      <c r="Q13" s="1">
        <v>0</v>
      </c>
      <c r="R13" s="1">
        <f>ROUND((M13*$M$1)+(N13/$N$2*$N$1*100)+(O13*$O$1)+(P13/$P$2*$P$1*100)+(Q13*$Q$1),1)</f>
        <v>14.4</v>
      </c>
      <c r="S13" s="1" t="str">
        <f>IF(R13&lt;60,"F",IF(R13&lt;68,"D",IF(R13&lt;75,"C",IF(R13&lt;80,"C+",IF(R13&lt;85,"B",IF(R13&lt;90,"B+","A"))))))</f>
        <v>F</v>
      </c>
    </row>
    <row r="14" spans="1:21" x14ac:dyDescent="0.2">
      <c r="A14" t="s">
        <v>62</v>
      </c>
      <c r="B14" t="s">
        <v>63</v>
      </c>
      <c r="C14" t="s">
        <v>64</v>
      </c>
      <c r="D14">
        <v>21</v>
      </c>
      <c r="E14">
        <v>19</v>
      </c>
      <c r="F14">
        <v>20</v>
      </c>
      <c r="G14">
        <v>20</v>
      </c>
      <c r="H14">
        <v>19</v>
      </c>
      <c r="I14">
        <v>0</v>
      </c>
      <c r="J14">
        <v>0</v>
      </c>
      <c r="K14">
        <v>20</v>
      </c>
      <c r="L14">
        <v>21</v>
      </c>
      <c r="M14" s="1">
        <f>ROUND((SUM(D14:L14)/$M$2)*100,1)</f>
        <v>77.8</v>
      </c>
      <c r="N14" s="1">
        <v>0</v>
      </c>
      <c r="O14" s="1">
        <v>47</v>
      </c>
      <c r="P14" s="1">
        <v>0</v>
      </c>
      <c r="Q14" s="1">
        <v>0</v>
      </c>
      <c r="R14" s="1">
        <f>ROUND((M14*$M$1)+(N14/$N$2*$N$1*100)+(O14*$O$1)+(P14/$P$2*$P$1*100)+(Q14*$Q$1),1)</f>
        <v>16.399999999999999</v>
      </c>
      <c r="S14" s="1" t="str">
        <f>IF(R14&lt;60,"F",IF(R14&lt;68,"D",IF(R14&lt;75,"C",IF(R14&lt;80,"C+",IF(R14&lt;85,"B",IF(R14&lt;90,"B+","A"))))))</f>
        <v>F</v>
      </c>
    </row>
    <row r="15" spans="1:21" x14ac:dyDescent="0.2">
      <c r="A15" t="s">
        <v>37</v>
      </c>
      <c r="B15" t="s">
        <v>38</v>
      </c>
      <c r="C15" t="s">
        <v>39</v>
      </c>
      <c r="D15">
        <v>20</v>
      </c>
      <c r="E15">
        <v>18</v>
      </c>
      <c r="F15">
        <v>20</v>
      </c>
      <c r="G15">
        <v>20</v>
      </c>
      <c r="H15">
        <v>18</v>
      </c>
      <c r="I15">
        <v>20</v>
      </c>
      <c r="J15">
        <v>20</v>
      </c>
      <c r="K15">
        <v>20</v>
      </c>
      <c r="L15">
        <v>0</v>
      </c>
      <c r="M15" s="1">
        <f>ROUND((SUM(D15:L15)/$M$2)*100,1)</f>
        <v>86.7</v>
      </c>
      <c r="N15" s="1">
        <v>448</v>
      </c>
      <c r="O15" s="1">
        <v>50</v>
      </c>
      <c r="P15" s="1">
        <v>600</v>
      </c>
      <c r="Q15" s="1">
        <v>100</v>
      </c>
      <c r="R15" s="1">
        <f>ROUND((M15*$M$1)+(N15/$N$2*$N$1*100)+(O15*$O$1)+(P15/$P$2*$P$1*100)+(Q15*$Q$1),1)</f>
        <v>80.400000000000006</v>
      </c>
      <c r="S15" s="1" t="str">
        <f>IF(R15&lt;60,"F",IF(R15&lt;68,"D",IF(R15&lt;75,"C",IF(R15&lt;80,"C+",IF(R15&lt;85,"B",IF(R15&lt;90,"B+","A"))))))</f>
        <v>B</v>
      </c>
    </row>
    <row r="16" spans="1:21" x14ac:dyDescent="0.2">
      <c r="A16" t="s">
        <v>52</v>
      </c>
      <c r="B16" t="s">
        <v>53</v>
      </c>
      <c r="C16" t="s">
        <v>54</v>
      </c>
      <c r="D16">
        <v>20</v>
      </c>
      <c r="E16">
        <v>20</v>
      </c>
      <c r="F16">
        <v>18</v>
      </c>
      <c r="G16">
        <v>20</v>
      </c>
      <c r="H16">
        <v>10</v>
      </c>
      <c r="I16">
        <v>20</v>
      </c>
      <c r="J16">
        <v>15</v>
      </c>
      <c r="K16">
        <v>20</v>
      </c>
      <c r="L16">
        <v>20</v>
      </c>
      <c r="M16" s="1">
        <f>ROUND((SUM(D16:L16)/$M$2)*100,1)</f>
        <v>90.6</v>
      </c>
      <c r="N16" s="1">
        <v>0</v>
      </c>
      <c r="O16" s="1">
        <v>39</v>
      </c>
      <c r="P16" s="1">
        <v>300</v>
      </c>
      <c r="Q16" s="1">
        <v>87.5</v>
      </c>
      <c r="R16" s="1">
        <f>ROUND((M16*$M$1)+(N16/$N$2*$N$1*100)+(O16*$O$1)+(P16/$P$2*$P$1*100)+(Q16*$Q$1),1)</f>
        <v>41.2</v>
      </c>
      <c r="S16" s="1" t="str">
        <f>IF(R16&lt;60,"F",IF(R16&lt;68,"D",IF(R16&lt;75,"C",IF(R16&lt;80,"C+",IF(R16&lt;85,"B",IF(R16&lt;90,"B+","A"))))))</f>
        <v>F</v>
      </c>
    </row>
    <row r="17" spans="1:20" x14ac:dyDescent="0.2">
      <c r="A17" t="s">
        <v>74</v>
      </c>
      <c r="B17" t="s">
        <v>75</v>
      </c>
      <c r="C17" t="s">
        <v>76</v>
      </c>
      <c r="D17">
        <v>20</v>
      </c>
      <c r="E17">
        <v>21</v>
      </c>
      <c r="F17">
        <v>20</v>
      </c>
      <c r="G17">
        <v>20</v>
      </c>
      <c r="H17">
        <v>10</v>
      </c>
      <c r="I17">
        <v>20</v>
      </c>
      <c r="J17">
        <v>18</v>
      </c>
      <c r="K17">
        <v>20</v>
      </c>
      <c r="L17">
        <v>20</v>
      </c>
      <c r="M17" s="1">
        <f>ROUND((SUM(D17:L17)/$M$2)*100,1)</f>
        <v>93.9</v>
      </c>
      <c r="N17" s="1">
        <v>495</v>
      </c>
      <c r="O17" s="1">
        <v>65</v>
      </c>
      <c r="P17" s="1">
        <v>720</v>
      </c>
      <c r="Q17" s="1">
        <v>90</v>
      </c>
      <c r="R17" s="1">
        <f>ROUND((M17*$M$1)+(N17/$N$2*$N$1*100)+(O17*$O$1)+(P17/$P$2*$P$1*100)+(Q17*$Q$1),1)</f>
        <v>90.3</v>
      </c>
      <c r="S17" s="1" t="str">
        <f>IF(R17&lt;60,"F",IF(R17&lt;68,"D",IF(R17&lt;75,"C",IF(R17&lt;80,"C+",IF(R17&lt;85,"B",IF(R17&lt;90,"B+","A"))))))</f>
        <v>A</v>
      </c>
      <c r="T17" t="s">
        <v>81</v>
      </c>
    </row>
    <row r="18" spans="1:20" x14ac:dyDescent="0.2">
      <c r="A18" t="s">
        <v>68</v>
      </c>
      <c r="B18" t="s">
        <v>69</v>
      </c>
      <c r="C18" t="s">
        <v>70</v>
      </c>
      <c r="D18">
        <v>18</v>
      </c>
      <c r="E18">
        <v>20</v>
      </c>
      <c r="F18">
        <v>20</v>
      </c>
      <c r="G18">
        <v>20</v>
      </c>
      <c r="H18">
        <v>20</v>
      </c>
      <c r="I18">
        <v>20</v>
      </c>
      <c r="J18">
        <v>20</v>
      </c>
      <c r="K18">
        <v>20</v>
      </c>
      <c r="L18">
        <v>20</v>
      </c>
      <c r="M18" s="1">
        <f>ROUND((SUM(D18:L18)/$M$2)*100,1)</f>
        <v>98.9</v>
      </c>
      <c r="N18" s="1">
        <v>495</v>
      </c>
      <c r="O18" s="1">
        <v>72</v>
      </c>
      <c r="P18" s="1">
        <v>420</v>
      </c>
      <c r="Q18" s="1">
        <v>90</v>
      </c>
      <c r="R18" s="1">
        <f>ROUND((M18*$M$1)+(N18/$N$2*$N$1*100)+(O18*$O$1)+(P18/$P$2*$P$1*100)+(Q18*$Q$1),1)</f>
        <v>76.8</v>
      </c>
      <c r="S18" s="1" t="str">
        <f>IF(R18&lt;60,"F",IF(R18&lt;68,"D",IF(R18&lt;75,"C",IF(R18&lt;80,"C+",IF(R18&lt;85,"B",IF(R18&lt;90,"B+","A"))))))</f>
        <v>C+</v>
      </c>
    </row>
    <row r="19" spans="1:20" x14ac:dyDescent="0.2">
      <c r="A19" t="s">
        <v>77</v>
      </c>
      <c r="B19" t="s">
        <v>78</v>
      </c>
      <c r="C19" t="s">
        <v>79</v>
      </c>
      <c r="D19">
        <v>20</v>
      </c>
      <c r="E19">
        <v>18</v>
      </c>
      <c r="F19">
        <v>20</v>
      </c>
      <c r="G19">
        <v>20</v>
      </c>
      <c r="H19">
        <v>10</v>
      </c>
      <c r="I19">
        <v>20</v>
      </c>
      <c r="J19">
        <v>20</v>
      </c>
      <c r="K19">
        <v>20</v>
      </c>
      <c r="L19">
        <v>20</v>
      </c>
      <c r="M19" s="1">
        <f>ROUND((SUM(D19:L19)/$M$2)*100,1)</f>
        <v>93.3</v>
      </c>
      <c r="N19" s="1">
        <v>0</v>
      </c>
      <c r="O19" s="1">
        <v>90</v>
      </c>
      <c r="P19" s="1">
        <v>420</v>
      </c>
      <c r="Q19" s="1">
        <v>103.3</v>
      </c>
      <c r="R19" s="1">
        <f>ROUND((M19*$M$1)+(N19/$N$2*$N$1*100)+(O19*$O$1)+(P19/$P$2*$P$1*100)+(Q19*$Q$1),1)</f>
        <v>54.3</v>
      </c>
      <c r="S19" s="1" t="str">
        <f>IF(R19&lt;60,"F",IF(R19&lt;68,"D",IF(R19&lt;75,"C",IF(R19&lt;80,"C+",IF(R19&lt;85,"B",IF(R19&lt;90,"B+","A"))))))</f>
        <v>F</v>
      </c>
    </row>
    <row r="20" spans="1:20" x14ac:dyDescent="0.2">
      <c r="A20" t="s">
        <v>31</v>
      </c>
      <c r="B20" t="s">
        <v>32</v>
      </c>
      <c r="C20" t="s">
        <v>33</v>
      </c>
      <c r="D20">
        <v>21</v>
      </c>
      <c r="E20">
        <v>20</v>
      </c>
      <c r="F20">
        <v>20</v>
      </c>
      <c r="G20">
        <v>19</v>
      </c>
      <c r="H20">
        <v>10</v>
      </c>
      <c r="I20">
        <v>20</v>
      </c>
      <c r="J20">
        <v>18</v>
      </c>
      <c r="K20">
        <v>20</v>
      </c>
      <c r="L20">
        <v>0</v>
      </c>
      <c r="M20" s="1">
        <f>ROUND((SUM(D20:L20)/$M$2)*100,1)</f>
        <v>82.2</v>
      </c>
      <c r="N20" s="1">
        <v>335</v>
      </c>
      <c r="O20" s="1">
        <v>33</v>
      </c>
      <c r="P20" s="1">
        <v>0</v>
      </c>
      <c r="Q20" s="1">
        <v>0</v>
      </c>
      <c r="R20" s="1">
        <f>ROUND((M20*$M$1)+(N20/$N$2*$N$1*100)+(O20*$O$1)+(P20/$P$2*$P$1*100)+(Q20*$Q$1),1)</f>
        <v>32.4</v>
      </c>
      <c r="S20" s="1" t="str">
        <f>IF(R20&lt;60,"F",IF(R20&lt;68,"D",IF(R20&lt;75,"C",IF(R20&lt;80,"C+",IF(R20&lt;85,"B",IF(R20&lt;90,"B+","A"))))))</f>
        <v>F</v>
      </c>
    </row>
    <row r="21" spans="1:20" x14ac:dyDescent="0.2">
      <c r="A21" t="s">
        <v>28</v>
      </c>
      <c r="B21" t="s">
        <v>30</v>
      </c>
      <c r="C21" t="s">
        <v>29</v>
      </c>
      <c r="D21">
        <v>20</v>
      </c>
      <c r="E21">
        <v>20</v>
      </c>
      <c r="F21">
        <v>20</v>
      </c>
      <c r="G21">
        <v>0</v>
      </c>
      <c r="H21">
        <v>19</v>
      </c>
      <c r="I21">
        <v>20</v>
      </c>
      <c r="J21">
        <v>19</v>
      </c>
      <c r="K21">
        <v>20</v>
      </c>
      <c r="L21">
        <v>20</v>
      </c>
      <c r="M21" s="1">
        <f>ROUND((SUM(D21:L21)/$M$2)*100,1)</f>
        <v>87.8</v>
      </c>
      <c r="N21" s="1">
        <v>405</v>
      </c>
      <c r="O21" s="1">
        <v>75</v>
      </c>
      <c r="P21" s="1">
        <v>695</v>
      </c>
      <c r="Q21" s="1">
        <v>0</v>
      </c>
      <c r="R21" s="1">
        <f>ROUND((M21*$M$1)+(N21/$N$2*$N$1*100)+(O21*$O$1)+(P21/$P$2*$P$1*100)+(Q21*$Q$1),1)</f>
        <v>75.7</v>
      </c>
      <c r="S21" s="1" t="str">
        <f>IF(R21&lt;60,"F",IF(R21&lt;68,"D",IF(R21&lt;75,"C",IF(R21&lt;80,"C+",IF(R21&lt;85,"B",IF(R21&lt;90,"B+","A"))))))</f>
        <v>C+</v>
      </c>
    </row>
    <row r="22" spans="1:20" x14ac:dyDescent="0.2">
      <c r="M22" s="1"/>
    </row>
    <row r="23" spans="1:20" x14ac:dyDescent="0.2">
      <c r="Q23" s="1" t="s">
        <v>19</v>
      </c>
      <c r="R23">
        <f>ROUND(AVERAGE(R4:R20),1)</f>
        <v>63.9</v>
      </c>
      <c r="T23" s="3"/>
    </row>
    <row r="24" spans="1:20" x14ac:dyDescent="0.2">
      <c r="Q24" s="1" t="s">
        <v>20</v>
      </c>
      <c r="R24">
        <f>ROUND(STDEV(R4:R20),1)</f>
        <v>23.7</v>
      </c>
    </row>
    <row r="30" spans="1:20" x14ac:dyDescent="0.2">
      <c r="T30" s="3"/>
    </row>
    <row r="33" spans="1:21" x14ac:dyDescent="0.2">
      <c r="T33" s="3"/>
    </row>
    <row r="34" spans="1:21" s="3" customForma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"/>
      <c r="T34"/>
      <c r="U34"/>
    </row>
    <row r="35" spans="1:21" x14ac:dyDescent="0.2">
      <c r="U35" s="3"/>
    </row>
    <row r="36" spans="1:21" x14ac:dyDescent="0.2">
      <c r="U36" s="2"/>
    </row>
    <row r="37" spans="1:21" s="3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 s="1"/>
      <c r="T37"/>
      <c r="U37"/>
    </row>
    <row r="42" spans="1:21" x14ac:dyDescent="0.2">
      <c r="U42" s="3"/>
    </row>
    <row r="45" spans="1:21" x14ac:dyDescent="0.2">
      <c r="U45" s="3"/>
    </row>
    <row r="46" spans="1:21" s="3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1"/>
      <c r="T46"/>
      <c r="U46"/>
    </row>
    <row r="47" spans="1:21" s="3" customForma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1"/>
      <c r="T47"/>
      <c r="U47"/>
    </row>
    <row r="50" spans="21:21" x14ac:dyDescent="0.2">
      <c r="U50" s="1"/>
    </row>
    <row r="51" spans="21:21" x14ac:dyDescent="0.2">
      <c r="U51" s="1"/>
    </row>
  </sheetData>
  <sortState ref="A4:U21">
    <sortCondition ref="B4:B21"/>
  </sortState>
  <phoneticPr fontId="5" type="noConversion"/>
  <conditionalFormatting sqref="R23 R4:R21">
    <cfRule type="iconSet" priority="1">
      <iconSet>
        <cfvo type="percent" val="0"/>
        <cfvo type="num" val="60"/>
        <cfvo type="num" val="90"/>
      </iconSet>
    </cfRule>
  </conditionalFormatting>
  <pageMargins left="0.75" right="0.75" top="1" bottom="1" header="0.5" footer="0.5"/>
  <pageSetup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Caruso</dc:creator>
  <cp:lastModifiedBy>Microsoft Office User</cp:lastModifiedBy>
  <cp:lastPrinted>2015-05-14T12:25:14Z</cp:lastPrinted>
  <dcterms:created xsi:type="dcterms:W3CDTF">2015-05-11T15:05:19Z</dcterms:created>
  <dcterms:modified xsi:type="dcterms:W3CDTF">2015-12-28T03:01:37Z</dcterms:modified>
</cp:coreProperties>
</file>